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12 DIC\PUBLICA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  <c r="H47" i="1"/>
  <c r="G47" i="1"/>
  <c r="F47" i="1"/>
  <c r="D47" i="1"/>
  <c r="C47" i="1"/>
  <c r="E46" i="1"/>
  <c r="J46" i="1" s="1"/>
  <c r="I45" i="1"/>
  <c r="H45" i="1"/>
  <c r="G45" i="1"/>
  <c r="F45" i="1"/>
  <c r="D45" i="1"/>
  <c r="C45" i="1"/>
  <c r="E44" i="1"/>
  <c r="J44" i="1" s="1"/>
  <c r="I43" i="1"/>
  <c r="H43" i="1"/>
  <c r="G43" i="1"/>
  <c r="F43" i="1"/>
  <c r="D43" i="1"/>
  <c r="C43" i="1"/>
  <c r="E42" i="1"/>
  <c r="E41" i="1"/>
  <c r="J41" i="1" s="1"/>
  <c r="E40" i="1"/>
  <c r="J40" i="1" s="1"/>
  <c r="E39" i="1"/>
  <c r="J39" i="1" s="1"/>
  <c r="E38" i="1"/>
  <c r="J38" i="1" s="1"/>
  <c r="E37" i="1"/>
  <c r="E43" i="1" s="1"/>
  <c r="J43" i="1" s="1"/>
  <c r="I36" i="1"/>
  <c r="H36" i="1"/>
  <c r="G36" i="1"/>
  <c r="F36" i="1"/>
  <c r="D36" i="1"/>
  <c r="C36" i="1"/>
  <c r="E35" i="1"/>
  <c r="E36" i="1" s="1"/>
  <c r="J36" i="1" s="1"/>
  <c r="I34" i="1"/>
  <c r="H34" i="1"/>
  <c r="G34" i="1"/>
  <c r="F34" i="1"/>
  <c r="D34" i="1"/>
  <c r="C34" i="1"/>
  <c r="E33" i="1"/>
  <c r="J33" i="1" s="1"/>
  <c r="J32" i="1"/>
  <c r="E32" i="1"/>
  <c r="E31" i="1"/>
  <c r="J31" i="1" s="1"/>
  <c r="E30" i="1"/>
  <c r="J30" i="1" s="1"/>
  <c r="E29" i="1"/>
  <c r="J29" i="1" s="1"/>
  <c r="E28" i="1"/>
  <c r="J28" i="1" s="1"/>
  <c r="E27" i="1"/>
  <c r="J27" i="1" s="1"/>
  <c r="E26" i="1"/>
  <c r="J26" i="1" s="1"/>
  <c r="E25" i="1"/>
  <c r="J25" i="1" s="1"/>
  <c r="I24" i="1"/>
  <c r="H24" i="1"/>
  <c r="G24" i="1"/>
  <c r="F24" i="1"/>
  <c r="D24" i="1"/>
  <c r="C24" i="1"/>
  <c r="E23" i="1"/>
  <c r="J23" i="1" s="1"/>
  <c r="E22" i="1"/>
  <c r="J22" i="1" s="1"/>
  <c r="E21" i="1"/>
  <c r="J21" i="1" s="1"/>
  <c r="E20" i="1"/>
  <c r="J20" i="1" s="1"/>
  <c r="J19" i="1"/>
  <c r="E19" i="1"/>
  <c r="E18" i="1"/>
  <c r="J18" i="1" s="1"/>
  <c r="E17" i="1"/>
  <c r="E24" i="1" s="1"/>
  <c r="J24" i="1" s="1"/>
  <c r="I16" i="1"/>
  <c r="H16" i="1"/>
  <c r="G16" i="1"/>
  <c r="F16" i="1"/>
  <c r="D16" i="1"/>
  <c r="C16" i="1"/>
  <c r="E15" i="1"/>
  <c r="J15" i="1" s="1"/>
  <c r="J14" i="1"/>
  <c r="E14" i="1"/>
  <c r="E13" i="1"/>
  <c r="J13" i="1" s="1"/>
  <c r="E12" i="1"/>
  <c r="J12" i="1" s="1"/>
  <c r="E11" i="1"/>
  <c r="J11" i="1" s="1"/>
  <c r="E10" i="1"/>
  <c r="J10" i="1" s="1"/>
  <c r="A3" i="1"/>
  <c r="F48" i="1" l="1"/>
  <c r="J17" i="1"/>
  <c r="J35" i="1"/>
  <c r="G48" i="1"/>
  <c r="C48" i="1"/>
  <c r="E48" i="1" s="1"/>
  <c r="H48" i="1"/>
  <c r="D48" i="1"/>
  <c r="I48" i="1"/>
  <c r="E45" i="1"/>
  <c r="J45" i="1" s="1"/>
  <c r="E16" i="1"/>
  <c r="J16" i="1" s="1"/>
  <c r="E34" i="1"/>
  <c r="J34" i="1" s="1"/>
  <c r="J37" i="1"/>
  <c r="E47" i="1"/>
  <c r="J47" i="1" s="1"/>
  <c r="J48" i="1" l="1"/>
</calcChain>
</file>

<file path=xl/sharedStrings.xml><?xml version="1.0" encoding="utf-8"?>
<sst xmlns="http://schemas.openxmlformats.org/spreadsheetml/2006/main" count="55" uniqueCount="55">
  <si>
    <t>ESTADO ANALÍTICO DEL EJERCICIO DEL PRESUPUESTO DE EGRESOS</t>
  </si>
  <si>
    <t>CLASIFICACIÓN POR OBJETO DEL GASTO (CAPÍTULO Y CONCEPTO)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</si>
  <si>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</si>
  <si>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</si>
  <si>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</si>
  <si>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</si>
  <si>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</si>
  <si>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</si>
  <si>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</si>
  <si>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</si>
  <si>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</si>
  <si>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</si>
  <si>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</si>
  <si>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</si>
  <si>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</si>
  <si>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</si>
  <si>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</si>
  <si>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</si>
  <si>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</si>
  <si>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</si>
  <si>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</si>
  <si>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</si>
  <si>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SERVICIOS PERSONALES</t>
  </si>
  <si>
    <t>MATERIALES DE ADMINISTRACIÓN, EMISIÓN DE DOCUMENTO</t>
  </si>
  <si>
    <t>ALIMENTOS Y UTENSILIOS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</si>
  <si>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</si>
  <si>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</si>
  <si>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</si>
  <si>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</si>
  <si>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</si>
  <si>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MATERIALES Y SUMINISTROS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</si>
  <si>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</si>
  <si>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</si>
  <si>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</si>
  <si>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</si>
  <si>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</si>
  <si>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</si>
  <si>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</si>
  <si>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</si>
  <si>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</si>
  <si>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SERVICIOS GENERALES</t>
  </si>
  <si>
    <t>AYUDAS SOCIALES</t>
  </si>
  <si>
    <t>TRANSFERENCIAS, ASIGNACIONES, SUBSIDIOS Y OTRAS AY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</si>
  <si>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</si>
  <si>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</si>
  <si>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</si>
  <si>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</si>
  <si>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MAQUINARIA, OTROS EQUIPOS Y HERRAMIENTAS</t>
  </si>
  <si>
    <t>ACTIVOS INTANGIBLES</t>
  </si>
  <si>
    <t>BIENES MUEBLES, INMUEBLES E INTANGIBLES</t>
  </si>
  <si>
    <t>OBRA PÚBLICA EN BIENES PROPIOS</t>
  </si>
  <si>
    <t>INVERSIÓN PÚBLICA</t>
  </si>
  <si>
    <t>PROVISIONES PARA CONTINGENCIAS Y OTRAS EROGACIONES</t>
  </si>
  <si>
    <t>INVERSIONES FINANCIERAS Y OTRAS PROVISIONES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</si>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</sst>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3" xfId="0" applyBorder="1"/>
    <xf numFmtId="4" fontId="0" fillId="0" borderId="0" xfId="0" applyNumberFormat="1"/>
    <xf numFmtId="43" fontId="5" fillId="2" borderId="4" xfId="1" applyFont="1" applyFill="1" applyBorder="1" applyAlignment="1">
      <alignment horizontal="right" vertical="center" wrapText="1"/>
    </xf>
    <xf numFmtId="43" fontId="5" fillId="2" borderId="5" xfId="1" applyFont="1" applyFill="1" applyBorder="1" applyAlignment="1">
      <alignment horizontal="right" vertical="center" wrapText="1"/>
    </xf>
    <xf numFmtId="0" fontId="0" fillId="0" borderId="6" xfId="0" applyBorder="1"/>
    <xf numFmtId="0" fontId="5" fillId="2" borderId="0" xfId="0" applyFont="1" applyFill="1"/>
    <xf numFmtId="0" fontId="2" fillId="0" borderId="6" xfId="0" applyFont="1" applyBorder="1"/>
    <xf numFmtId="0" fontId="2" fillId="0" borderId="0" xfId="0" applyFont="1"/>
    <xf numFmtId="4" fontId="2" fillId="0" borderId="0" xfId="0" applyNumberFormat="1" applyFont="1"/>
    <xf numFmtId="0" fontId="5" fillId="0" borderId="0" xfId="0" applyFont="1"/>
    <xf numFmtId="4" fontId="0" fillId="0" borderId="4" xfId="0" applyNumberFormat="1" applyBorder="1"/>
    <xf numFmtId="0" fontId="0" fillId="0" borderId="4" xfId="0" applyBorder="1"/>
    <xf numFmtId="0" fontId="2" fillId="0" borderId="4" xfId="0" applyFont="1" applyBorder="1"/>
    <xf numFmtId="0" fontId="2" fillId="0" borderId="7" xfId="0" applyFont="1" applyBorder="1"/>
    <xf numFmtId="0" fontId="5" fillId="2" borderId="8" xfId="0" applyFont="1" applyFill="1" applyBorder="1" applyAlignment="1">
      <alignment horizontal="justify" vertical="center" wrapText="1"/>
    </xf>
    <xf numFmtId="43" fontId="5" fillId="2" borderId="2" xfId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center" vertical="center" wrapText="1"/>
    </xf>
    <xf numFmtId="43" fontId="5" fillId="2" borderId="11" xfId="1" applyFont="1" applyFill="1" applyBorder="1" applyAlignment="1">
      <alignment horizontal="right" vertical="center" wrapText="1"/>
    </xf>
    <xf numFmtId="0" fontId="2" fillId="0" borderId="0" xfId="0" applyFont="1" applyBorder="1"/>
    <xf numFmtId="43" fontId="5" fillId="2" borderId="10" xfId="1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center" vertical="center" wrapText="1"/>
    </xf>
    <xf numFmtId="43" fontId="5" fillId="2" borderId="9" xfId="1" applyFont="1" applyFill="1" applyBorder="1" applyAlignment="1">
      <alignment vertical="center" wrapText="1"/>
    </xf>
    <xf numFmtId="4" fontId="0" fillId="0" borderId="11" xfId="0" applyNumberFormat="1" applyBorder="1"/>
    <xf numFmtId="4" fontId="2" fillId="0" borderId="4" xfId="0" applyNumberFormat="1" applyFont="1" applyBorder="1"/>
    <xf numFmtId="4" fontId="0" fillId="0" borderId="4" xfId="0" applyNumberFormat="1" applyFill="1" applyBorder="1"/>
    <xf numFmtId="0" fontId="0" fillId="0" borderId="4" xfId="0" applyFill="1" applyBorder="1"/>
    <xf numFmtId="0" fontId="0" fillId="0" borderId="11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ODES/cuentas%20publicas/2016/12%20DIC/01%20Estados%20Fros%20y%20Pptales%20DIC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3" t="str">
            <v>Del 1 de Enero al 31 de Diciembre de 2016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view="pageBreakPreview" zoomScale="60" zoomScaleNormal="100" workbookViewId="0">
      <selection activeCell="B5" sqref="B5"/>
    </sheetView>
  </sheetViews>
  <sheetFormatPr baseColWidth="10" defaultRowHeight="14.4" x14ac:dyDescent="0.3"/>
  <cols>
    <col min="1" max="1" width="6.77734375" bestFit="1" customWidth="1"/>
    <col min="2" max="2" width="76.44140625" bestFit="1" customWidth="1"/>
    <col min="3" max="3" width="16" bestFit="1" customWidth="1"/>
    <col min="4" max="8" width="16.44140625" bestFit="1" customWidth="1"/>
    <col min="9" max="9" width="16.77734375" bestFit="1" customWidth="1"/>
    <col min="10" max="10" width="14" bestFit="1" customWidth="1"/>
  </cols>
  <sheetData>
    <row r="1" spans="1:11" s="3" customFormat="1" ht="14.2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 s="3" customFormat="1" ht="14.25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1"/>
    </row>
    <row r="3" spans="1:11" s="3" customFormat="1" ht="14.25" customHeight="1" x14ac:dyDescent="0.25">
      <c r="A3" s="2" t="str">
        <f>[1]CFG!B3</f>
        <v>Del 1 de Enero al 31 de Diciembre de 2016</v>
      </c>
      <c r="B3" s="2"/>
      <c r="C3" s="2"/>
      <c r="D3" s="2"/>
      <c r="E3" s="2"/>
      <c r="F3" s="2"/>
      <c r="G3" s="2"/>
      <c r="H3" s="2"/>
      <c r="I3" s="2"/>
      <c r="J3" s="2"/>
      <c r="K3" s="1"/>
    </row>
    <row r="4" spans="1:11" s="1" customFormat="1" ht="6.75" customHeight="1" x14ac:dyDescent="0.2"/>
    <row r="5" spans="1:11" s="1" customFormat="1" ht="18" customHeight="1" x14ac:dyDescent="0.25">
      <c r="B5" s="4" t="s">
        <v>2</v>
      </c>
      <c r="C5" s="26" t="s">
        <v>3</v>
      </c>
      <c r="D5" s="26"/>
      <c r="E5" s="26"/>
      <c r="F5" s="6"/>
      <c r="G5" s="5"/>
      <c r="H5" s="5"/>
      <c r="I5" s="5"/>
    </row>
    <row r="6" spans="1:11" s="1" customFormat="1" ht="6.75" customHeight="1" x14ac:dyDescent="0.2"/>
    <row r="7" spans="1:11" s="3" customFormat="1" ht="12" x14ac:dyDescent="0.2">
      <c r="A7" s="7" t="s">
        <v>4</v>
      </c>
      <c r="B7" s="7"/>
      <c r="C7" s="8" t="s">
        <v>5</v>
      </c>
      <c r="D7" s="8"/>
      <c r="E7" s="8"/>
      <c r="F7" s="8"/>
      <c r="G7" s="8"/>
      <c r="H7" s="8"/>
      <c r="I7" s="8"/>
      <c r="J7" s="8" t="s">
        <v>6</v>
      </c>
      <c r="K7" s="1"/>
    </row>
    <row r="8" spans="1:11" s="3" customFormat="1" ht="36" x14ac:dyDescent="0.2">
      <c r="A8" s="7"/>
      <c r="B8" s="7"/>
      <c r="C8" s="9" t="s">
        <v>7</v>
      </c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8"/>
      <c r="K8" s="1"/>
    </row>
    <row r="9" spans="1:11" s="3" customFormat="1" ht="11.25" customHeight="1" x14ac:dyDescent="0.2">
      <c r="A9" s="7"/>
      <c r="B9" s="7"/>
      <c r="C9" s="9">
        <v>1</v>
      </c>
      <c r="D9" s="9">
        <v>2</v>
      </c>
      <c r="E9" s="9" t="s">
        <v>14</v>
      </c>
      <c r="F9" s="9">
        <v>4</v>
      </c>
      <c r="G9" s="9">
        <v>5</v>
      </c>
      <c r="H9" s="28">
        <v>6</v>
      </c>
      <c r="I9" s="9">
        <v>7</v>
      </c>
      <c r="J9" s="32" t="s">
        <v>15</v>
      </c>
      <c r="K9" s="1"/>
    </row>
    <row r="10" spans="1:11" s="3" customFormat="1" x14ac:dyDescent="0.3">
      <c r="A10" s="10">
        <v>1100</v>
      </c>
      <c r="B10" t="s">
        <v>16</v>
      </c>
      <c r="C10" s="34">
        <v>7832384.5800000001</v>
      </c>
      <c r="D10" s="11">
        <v>9003049.8000000007</v>
      </c>
      <c r="E10" s="29">
        <f>+C10+D10</f>
        <v>16835434.380000003</v>
      </c>
      <c r="F10">
        <v>14230290.140000001</v>
      </c>
      <c r="G10" s="38">
        <v>14230290.140000001</v>
      </c>
      <c r="H10">
        <v>14230290.140000001</v>
      </c>
      <c r="I10" s="21">
        <v>14230290.140000001</v>
      </c>
      <c r="J10" s="13">
        <f t="shared" ref="J10:J47" si="0">+E10-G10</f>
        <v>2605144.2400000021</v>
      </c>
      <c r="K10" s="1"/>
    </row>
    <row r="11" spans="1:11" s="3" customFormat="1" x14ac:dyDescent="0.3">
      <c r="A11" s="14">
        <v>1200</v>
      </c>
      <c r="B11" t="s">
        <v>17</v>
      </c>
      <c r="C11" s="20">
        <v>260000</v>
      </c>
      <c r="D11">
        <v>-12115.07</v>
      </c>
      <c r="E11" s="12">
        <f t="shared" ref="E11:E46" si="1">+C11+D11</f>
        <v>247884.93</v>
      </c>
      <c r="F11">
        <v>247884.93</v>
      </c>
      <c r="G11" s="21">
        <v>247884.93</v>
      </c>
      <c r="H11">
        <v>247884.93</v>
      </c>
      <c r="I11" s="21">
        <v>247884.93</v>
      </c>
      <c r="J11" s="13">
        <f t="shared" si="0"/>
        <v>0</v>
      </c>
      <c r="K11" s="1"/>
    </row>
    <row r="12" spans="1:11" s="3" customFormat="1" x14ac:dyDescent="0.3">
      <c r="A12" s="14">
        <v>1300</v>
      </c>
      <c r="B12" t="s">
        <v>18</v>
      </c>
      <c r="C12" s="20">
        <v>692736.84</v>
      </c>
      <c r="D12" s="11">
        <v>2399989.77</v>
      </c>
      <c r="E12" s="12">
        <f t="shared" si="1"/>
        <v>3092726.61</v>
      </c>
      <c r="F12">
        <v>2926127.21</v>
      </c>
      <c r="G12" s="21">
        <v>2926127.21</v>
      </c>
      <c r="H12">
        <v>2926127.21</v>
      </c>
      <c r="I12" s="21">
        <v>2926127.21</v>
      </c>
      <c r="J12" s="13">
        <f t="shared" si="0"/>
        <v>166599.39999999991</v>
      </c>
      <c r="K12" s="1"/>
    </row>
    <row r="13" spans="1:11" s="3" customFormat="1" x14ac:dyDescent="0.3">
      <c r="A13" s="14">
        <v>1400</v>
      </c>
      <c r="B13" t="s">
        <v>19</v>
      </c>
      <c r="C13" s="20">
        <v>1654400</v>
      </c>
      <c r="D13" s="11">
        <v>1991714.14</v>
      </c>
      <c r="E13" s="12">
        <f t="shared" si="1"/>
        <v>3646114.1399999997</v>
      </c>
      <c r="F13">
        <v>3275556.83</v>
      </c>
      <c r="G13" s="21">
        <v>3275556.83</v>
      </c>
      <c r="H13">
        <v>3275556.83</v>
      </c>
      <c r="I13" s="21">
        <v>2814372.61</v>
      </c>
      <c r="J13" s="13">
        <f t="shared" si="0"/>
        <v>370557.30999999959</v>
      </c>
      <c r="K13" s="1"/>
    </row>
    <row r="14" spans="1:11" s="3" customFormat="1" x14ac:dyDescent="0.3">
      <c r="A14" s="14">
        <v>1500</v>
      </c>
      <c r="B14" t="s">
        <v>20</v>
      </c>
      <c r="C14" s="20">
        <v>1454031.58</v>
      </c>
      <c r="D14" s="11">
        <v>1480939.55</v>
      </c>
      <c r="E14" s="12">
        <f t="shared" si="1"/>
        <v>2934971.13</v>
      </c>
      <c r="F14">
        <v>1560868.16</v>
      </c>
      <c r="G14" s="21">
        <v>1560868.16</v>
      </c>
      <c r="H14">
        <v>1560868.16</v>
      </c>
      <c r="I14" s="21">
        <v>1560868.16</v>
      </c>
      <c r="J14" s="13">
        <f t="shared" si="0"/>
        <v>1374102.97</v>
      </c>
      <c r="K14" s="1"/>
    </row>
    <row r="15" spans="1:11" s="3" customFormat="1" x14ac:dyDescent="0.3">
      <c r="A15" s="14">
        <v>1700</v>
      </c>
      <c r="B15" t="s">
        <v>21</v>
      </c>
      <c r="C15" s="21">
        <v>0</v>
      </c>
      <c r="D15" s="11">
        <v>765930.16</v>
      </c>
      <c r="E15" s="12">
        <f t="shared" si="1"/>
        <v>765930.16</v>
      </c>
      <c r="F15">
        <v>705186</v>
      </c>
      <c r="G15" s="21">
        <v>705186</v>
      </c>
      <c r="H15">
        <v>705186</v>
      </c>
      <c r="I15" s="21">
        <v>705186</v>
      </c>
      <c r="J15" s="13">
        <f t="shared" si="0"/>
        <v>60744.160000000033</v>
      </c>
      <c r="K15" s="1"/>
    </row>
    <row r="16" spans="1:11" s="19" customFormat="1" x14ac:dyDescent="0.3">
      <c r="A16" s="16">
        <v>1000</v>
      </c>
      <c r="B16" s="17" t="s">
        <v>22</v>
      </c>
      <c r="C16" s="35">
        <f>C10+C11+C12+C13+C14+C15</f>
        <v>11893553</v>
      </c>
      <c r="D16" s="18">
        <f t="shared" ref="D16:I16" si="2">D10+D11+D12+D13+D14+D15</f>
        <v>15629508.350000001</v>
      </c>
      <c r="E16" s="35">
        <f t="shared" si="2"/>
        <v>27523061.350000001</v>
      </c>
      <c r="F16" s="18">
        <f t="shared" si="2"/>
        <v>22945913.27</v>
      </c>
      <c r="G16" s="35">
        <f t="shared" si="2"/>
        <v>22945913.27</v>
      </c>
      <c r="H16" s="18">
        <f t="shared" si="2"/>
        <v>22945913.27</v>
      </c>
      <c r="I16" s="35">
        <f t="shared" si="2"/>
        <v>22484729.050000001</v>
      </c>
      <c r="J16" s="13">
        <f t="shared" si="0"/>
        <v>4577148.0800000019</v>
      </c>
      <c r="K16" s="15"/>
    </row>
    <row r="17" spans="1:11" s="3" customFormat="1" x14ac:dyDescent="0.3">
      <c r="A17" s="14">
        <v>2100</v>
      </c>
      <c r="B17" t="s">
        <v>23</v>
      </c>
      <c r="C17" s="36">
        <v>153918.42000000001</v>
      </c>
      <c r="D17" s="11">
        <v>372369.87</v>
      </c>
      <c r="E17" s="12">
        <f t="shared" si="1"/>
        <v>526288.29</v>
      </c>
      <c r="F17">
        <v>499104.36</v>
      </c>
      <c r="G17" s="21">
        <v>499104.36</v>
      </c>
      <c r="H17">
        <v>499104.36</v>
      </c>
      <c r="I17" s="21">
        <v>499104.36</v>
      </c>
      <c r="J17" s="13">
        <f t="shared" si="0"/>
        <v>27183.930000000051</v>
      </c>
      <c r="K17" s="1"/>
    </row>
    <row r="18" spans="1:11" s="3" customFormat="1" x14ac:dyDescent="0.3">
      <c r="A18" s="14">
        <v>2200</v>
      </c>
      <c r="B18" t="s">
        <v>24</v>
      </c>
      <c r="C18" s="36">
        <v>12700</v>
      </c>
      <c r="D18" s="11">
        <v>14651.97</v>
      </c>
      <c r="E18" s="12">
        <f t="shared" si="1"/>
        <v>27351.97</v>
      </c>
      <c r="F18" s="11">
        <v>27056.45</v>
      </c>
      <c r="G18" s="20">
        <v>27056.45</v>
      </c>
      <c r="H18" s="11">
        <v>27056.45</v>
      </c>
      <c r="I18" s="20">
        <v>27056.45</v>
      </c>
      <c r="J18" s="13">
        <f t="shared" si="0"/>
        <v>295.52000000000044</v>
      </c>
      <c r="K18" s="1"/>
    </row>
    <row r="19" spans="1:11" s="3" customFormat="1" x14ac:dyDescent="0.3">
      <c r="A19" s="14">
        <v>2400</v>
      </c>
      <c r="B19" t="s">
        <v>25</v>
      </c>
      <c r="C19" s="20">
        <v>133765.63</v>
      </c>
      <c r="D19" s="11">
        <v>292204.01</v>
      </c>
      <c r="E19" s="12">
        <f t="shared" si="1"/>
        <v>425969.64</v>
      </c>
      <c r="F19" s="11">
        <v>423081.82</v>
      </c>
      <c r="G19" s="20">
        <v>423081.82</v>
      </c>
      <c r="H19" s="11">
        <v>423081.82</v>
      </c>
      <c r="I19" s="20">
        <v>423081.82</v>
      </c>
      <c r="J19" s="13">
        <f t="shared" si="0"/>
        <v>2887.820000000007</v>
      </c>
      <c r="K19" s="1"/>
    </row>
    <row r="20" spans="1:11" s="3" customFormat="1" x14ac:dyDescent="0.3">
      <c r="A20" s="14">
        <v>2500</v>
      </c>
      <c r="B20" t="s">
        <v>26</v>
      </c>
      <c r="C20" s="20">
        <v>16362.12</v>
      </c>
      <c r="D20" s="11">
        <v>62446.57</v>
      </c>
      <c r="E20" s="12">
        <f t="shared" si="1"/>
        <v>78808.69</v>
      </c>
      <c r="F20" s="11">
        <v>45319.75</v>
      </c>
      <c r="G20" s="20">
        <v>45319.75</v>
      </c>
      <c r="H20" s="11">
        <v>45319.75</v>
      </c>
      <c r="I20" s="20">
        <v>45319.75</v>
      </c>
      <c r="J20" s="13">
        <f t="shared" si="0"/>
        <v>33488.94</v>
      </c>
      <c r="K20" s="1"/>
    </row>
    <row r="21" spans="1:11" s="3" customFormat="1" x14ac:dyDescent="0.3">
      <c r="A21" s="14">
        <v>2600</v>
      </c>
      <c r="B21" t="s">
        <v>27</v>
      </c>
      <c r="C21" s="20">
        <v>132291.07999999999</v>
      </c>
      <c r="D21" s="11">
        <v>24145.62</v>
      </c>
      <c r="E21" s="12">
        <f t="shared" si="1"/>
        <v>156436.69999999998</v>
      </c>
      <c r="F21" s="11">
        <v>156436.70000000001</v>
      </c>
      <c r="G21" s="20">
        <v>156436.70000000001</v>
      </c>
      <c r="H21" s="11">
        <v>156436.70000000001</v>
      </c>
      <c r="I21" s="20">
        <v>156436.70000000001</v>
      </c>
      <c r="J21" s="13">
        <f t="shared" si="0"/>
        <v>0</v>
      </c>
      <c r="K21" s="1"/>
    </row>
    <row r="22" spans="1:11" s="3" customFormat="1" x14ac:dyDescent="0.3">
      <c r="A22" s="14">
        <v>2700</v>
      </c>
      <c r="B22" t="s">
        <v>28</v>
      </c>
      <c r="C22" s="20">
        <v>31000</v>
      </c>
      <c r="D22" s="11">
        <v>152575.84</v>
      </c>
      <c r="E22" s="12">
        <f t="shared" si="1"/>
        <v>183575.84</v>
      </c>
      <c r="F22" s="11">
        <v>168667.81</v>
      </c>
      <c r="G22" s="20">
        <v>168667.81</v>
      </c>
      <c r="H22" s="11">
        <v>168667.81</v>
      </c>
      <c r="I22" s="20">
        <v>135357.81</v>
      </c>
      <c r="J22" s="13">
        <f t="shared" si="0"/>
        <v>14908.029999999999</v>
      </c>
      <c r="K22" s="1"/>
    </row>
    <row r="23" spans="1:11" s="3" customFormat="1" x14ac:dyDescent="0.3">
      <c r="A23" s="14">
        <v>2900</v>
      </c>
      <c r="B23" t="s">
        <v>29</v>
      </c>
      <c r="C23" s="20">
        <v>20300.2</v>
      </c>
      <c r="D23" s="11">
        <v>109367.09</v>
      </c>
      <c r="E23" s="12">
        <f t="shared" si="1"/>
        <v>129667.29</v>
      </c>
      <c r="F23" s="11">
        <v>78083.89</v>
      </c>
      <c r="G23" s="20">
        <v>78083.89</v>
      </c>
      <c r="H23" s="11">
        <v>78083.89</v>
      </c>
      <c r="I23" s="20">
        <v>78083.89</v>
      </c>
      <c r="J23" s="13">
        <f t="shared" si="0"/>
        <v>51583.399999999994</v>
      </c>
      <c r="K23" s="1"/>
    </row>
    <row r="24" spans="1:11" s="19" customFormat="1" x14ac:dyDescent="0.3">
      <c r="A24" s="16">
        <v>2000</v>
      </c>
      <c r="B24" s="17" t="s">
        <v>30</v>
      </c>
      <c r="C24" s="35">
        <f>SUM(C17:C23)</f>
        <v>500337.45</v>
      </c>
      <c r="D24" s="18">
        <f t="shared" ref="D24:I24" si="3">SUM(D17:D23)</f>
        <v>1027760.9699999999</v>
      </c>
      <c r="E24" s="35">
        <f t="shared" si="3"/>
        <v>1528098.4200000002</v>
      </c>
      <c r="F24" s="18">
        <f t="shared" si="3"/>
        <v>1397750.7799999998</v>
      </c>
      <c r="G24" s="35">
        <f t="shared" si="3"/>
        <v>1397750.7799999998</v>
      </c>
      <c r="H24" s="18">
        <f t="shared" si="3"/>
        <v>1397750.7799999998</v>
      </c>
      <c r="I24" s="35">
        <f t="shared" si="3"/>
        <v>1364440.7799999998</v>
      </c>
      <c r="J24" s="13">
        <f t="shared" si="0"/>
        <v>130347.64000000036</v>
      </c>
      <c r="K24" s="15"/>
    </row>
    <row r="25" spans="1:11" s="3" customFormat="1" x14ac:dyDescent="0.3">
      <c r="A25" s="14">
        <v>3100</v>
      </c>
      <c r="B25" t="s">
        <v>31</v>
      </c>
      <c r="C25" s="20">
        <v>463818.91</v>
      </c>
      <c r="D25" s="11">
        <v>389469.46</v>
      </c>
      <c r="E25" s="12">
        <f t="shared" si="1"/>
        <v>853288.37</v>
      </c>
      <c r="F25" s="11">
        <v>849180.67</v>
      </c>
      <c r="G25" s="20">
        <v>849180.67</v>
      </c>
      <c r="H25" s="11">
        <v>849180.67</v>
      </c>
      <c r="I25" s="20">
        <v>849180.67</v>
      </c>
      <c r="J25" s="13">
        <f t="shared" si="0"/>
        <v>4107.6999999999534</v>
      </c>
      <c r="K25" s="1"/>
    </row>
    <row r="26" spans="1:11" s="3" customFormat="1" x14ac:dyDescent="0.3">
      <c r="A26" s="14">
        <v>3200</v>
      </c>
      <c r="B26" t="s">
        <v>32</v>
      </c>
      <c r="C26" s="20">
        <v>94260</v>
      </c>
      <c r="D26" s="11">
        <v>135673.79999999999</v>
      </c>
      <c r="E26" s="12">
        <f t="shared" si="1"/>
        <v>229933.8</v>
      </c>
      <c r="F26" s="11">
        <v>229353.78</v>
      </c>
      <c r="G26" s="20">
        <v>229353.78</v>
      </c>
      <c r="H26" s="11">
        <v>229353.78</v>
      </c>
      <c r="I26" s="20">
        <v>229353.78</v>
      </c>
      <c r="J26" s="13">
        <f t="shared" si="0"/>
        <v>580.01999999998952</v>
      </c>
      <c r="K26" s="1"/>
    </row>
    <row r="27" spans="1:11" s="3" customFormat="1" x14ac:dyDescent="0.3">
      <c r="A27" s="14">
        <v>3300</v>
      </c>
      <c r="B27" t="s">
        <v>33</v>
      </c>
      <c r="C27" s="20">
        <v>291198</v>
      </c>
      <c r="D27" s="11">
        <v>702877.92</v>
      </c>
      <c r="E27" s="12">
        <f t="shared" si="1"/>
        <v>994075.92</v>
      </c>
      <c r="F27" s="11">
        <v>946353.28</v>
      </c>
      <c r="G27" s="20">
        <v>946353.28</v>
      </c>
      <c r="H27" s="11">
        <v>946353.28</v>
      </c>
      <c r="I27" s="20">
        <v>946353.28</v>
      </c>
      <c r="J27" s="13">
        <f t="shared" si="0"/>
        <v>47722.640000000014</v>
      </c>
      <c r="K27" s="1"/>
    </row>
    <row r="28" spans="1:11" s="3" customFormat="1" x14ac:dyDescent="0.3">
      <c r="A28" s="14">
        <v>3400</v>
      </c>
      <c r="B28" t="s">
        <v>34</v>
      </c>
      <c r="C28" s="20">
        <v>55815.23</v>
      </c>
      <c r="D28" s="11">
        <v>-9517.2099999999991</v>
      </c>
      <c r="E28" s="12">
        <f t="shared" si="1"/>
        <v>46298.020000000004</v>
      </c>
      <c r="F28" s="11">
        <v>46298.02</v>
      </c>
      <c r="G28" s="20">
        <v>46298.02</v>
      </c>
      <c r="H28" s="11">
        <v>46298.02</v>
      </c>
      <c r="I28" s="20">
        <v>46298.02</v>
      </c>
      <c r="J28" s="13">
        <f t="shared" si="0"/>
        <v>0</v>
      </c>
      <c r="K28" s="1"/>
    </row>
    <row r="29" spans="1:11" s="3" customFormat="1" x14ac:dyDescent="0.3">
      <c r="A29" s="14">
        <v>3500</v>
      </c>
      <c r="B29" t="s">
        <v>35</v>
      </c>
      <c r="C29" s="20">
        <v>526743.98</v>
      </c>
      <c r="D29" s="11">
        <v>595595</v>
      </c>
      <c r="E29" s="12">
        <f t="shared" si="1"/>
        <v>1122338.98</v>
      </c>
      <c r="F29" s="11">
        <v>1118328.72</v>
      </c>
      <c r="G29" s="20">
        <v>1118328.72</v>
      </c>
      <c r="H29" s="11">
        <v>1118328.72</v>
      </c>
      <c r="I29" s="20">
        <v>1118328.72</v>
      </c>
      <c r="J29" s="13">
        <f t="shared" si="0"/>
        <v>4010.2600000000093</v>
      </c>
      <c r="K29" s="1"/>
    </row>
    <row r="30" spans="1:11" s="3" customFormat="1" x14ac:dyDescent="0.3">
      <c r="A30" s="14">
        <v>3600</v>
      </c>
      <c r="B30" t="s">
        <v>36</v>
      </c>
      <c r="C30" s="20">
        <v>84000</v>
      </c>
      <c r="D30" s="11">
        <v>80615.44</v>
      </c>
      <c r="E30" s="12">
        <f t="shared" si="1"/>
        <v>164615.44</v>
      </c>
      <c r="F30" s="11">
        <v>162238.24</v>
      </c>
      <c r="G30" s="20">
        <v>162238.24</v>
      </c>
      <c r="H30" s="11">
        <v>162238.24</v>
      </c>
      <c r="I30" s="20">
        <v>162238.24</v>
      </c>
      <c r="J30" s="13">
        <f t="shared" si="0"/>
        <v>2377.2000000000116</v>
      </c>
      <c r="K30" s="1"/>
    </row>
    <row r="31" spans="1:11" s="3" customFormat="1" x14ac:dyDescent="0.3">
      <c r="A31" s="14">
        <v>3700</v>
      </c>
      <c r="B31" t="s">
        <v>37</v>
      </c>
      <c r="C31" s="20">
        <v>138039.67000000001</v>
      </c>
      <c r="D31" s="11">
        <v>16094.39</v>
      </c>
      <c r="E31" s="12">
        <f t="shared" si="1"/>
        <v>154134.06</v>
      </c>
      <c r="F31" s="11">
        <v>100896.52</v>
      </c>
      <c r="G31" s="20">
        <v>100896.52</v>
      </c>
      <c r="H31" s="11">
        <v>100896.52</v>
      </c>
      <c r="I31" s="20">
        <v>100896.52</v>
      </c>
      <c r="J31" s="13">
        <f t="shared" si="0"/>
        <v>53237.539999999994</v>
      </c>
      <c r="K31" s="1"/>
    </row>
    <row r="32" spans="1:11" s="3" customFormat="1" x14ac:dyDescent="0.3">
      <c r="A32" s="14">
        <v>3800</v>
      </c>
      <c r="B32" t="s">
        <v>38</v>
      </c>
      <c r="C32" s="20">
        <v>213577.44</v>
      </c>
      <c r="D32" s="11">
        <v>109083.24</v>
      </c>
      <c r="E32" s="12">
        <f t="shared" si="1"/>
        <v>322660.68</v>
      </c>
      <c r="F32" s="11">
        <v>264286.46999999997</v>
      </c>
      <c r="G32" s="20">
        <v>264286.46999999997</v>
      </c>
      <c r="H32" s="11">
        <v>264286.46999999997</v>
      </c>
      <c r="I32" s="20">
        <v>264286.46999999997</v>
      </c>
      <c r="J32" s="13">
        <f t="shared" si="0"/>
        <v>58374.210000000021</v>
      </c>
      <c r="K32" s="1"/>
    </row>
    <row r="33" spans="1:11" s="3" customFormat="1" x14ac:dyDescent="0.3">
      <c r="A33" s="14">
        <v>3900</v>
      </c>
      <c r="B33" t="s">
        <v>39</v>
      </c>
      <c r="C33" s="20">
        <v>473236.32</v>
      </c>
      <c r="D33" s="11">
        <v>353598.79</v>
      </c>
      <c r="E33" s="12">
        <f t="shared" si="1"/>
        <v>826835.11</v>
      </c>
      <c r="F33" s="11">
        <v>612563.9</v>
      </c>
      <c r="G33" s="20">
        <v>612563.9</v>
      </c>
      <c r="H33" s="11">
        <v>612563.9</v>
      </c>
      <c r="I33" s="20">
        <v>612563.9</v>
      </c>
      <c r="J33" s="13">
        <f t="shared" si="0"/>
        <v>214271.20999999996</v>
      </c>
      <c r="K33" s="1"/>
    </row>
    <row r="34" spans="1:11" s="19" customFormat="1" x14ac:dyDescent="0.3">
      <c r="A34" s="16">
        <v>3000</v>
      </c>
      <c r="B34" s="17" t="s">
        <v>40</v>
      </c>
      <c r="C34" s="35">
        <f>SUM(C25:C33)</f>
        <v>2340689.5499999998</v>
      </c>
      <c r="D34" s="18">
        <f t="shared" ref="D34:I34" si="4">SUM(D25:D33)</f>
        <v>2373490.83</v>
      </c>
      <c r="E34" s="35">
        <f t="shared" si="4"/>
        <v>4714180.38</v>
      </c>
      <c r="F34" s="18">
        <f t="shared" si="4"/>
        <v>4329499.6000000006</v>
      </c>
      <c r="G34" s="35">
        <f t="shared" si="4"/>
        <v>4329499.6000000006</v>
      </c>
      <c r="H34" s="18">
        <f t="shared" si="4"/>
        <v>4329499.6000000006</v>
      </c>
      <c r="I34" s="35">
        <f t="shared" si="4"/>
        <v>4329499.6000000006</v>
      </c>
      <c r="J34" s="13">
        <f t="shared" si="0"/>
        <v>384680.77999999933</v>
      </c>
      <c r="K34" s="15"/>
    </row>
    <row r="35" spans="1:11" s="3" customFormat="1" x14ac:dyDescent="0.3">
      <c r="A35" s="14">
        <v>4400</v>
      </c>
      <c r="B35" t="s">
        <v>41</v>
      </c>
      <c r="C35" s="20">
        <v>150000</v>
      </c>
      <c r="D35" s="11">
        <v>62133.49</v>
      </c>
      <c r="E35" s="12">
        <f t="shared" si="1"/>
        <v>212133.49</v>
      </c>
      <c r="F35" s="11">
        <v>197133.49</v>
      </c>
      <c r="G35" s="20">
        <v>197133.49</v>
      </c>
      <c r="H35" s="11">
        <v>197133.49</v>
      </c>
      <c r="I35" s="20">
        <v>197133.49</v>
      </c>
      <c r="J35" s="13">
        <f t="shared" si="0"/>
        <v>15000</v>
      </c>
      <c r="K35" s="1"/>
    </row>
    <row r="36" spans="1:11" s="19" customFormat="1" x14ac:dyDescent="0.3">
      <c r="A36" s="16">
        <v>4000</v>
      </c>
      <c r="B36" s="17" t="s">
        <v>42</v>
      </c>
      <c r="C36" s="35">
        <f>C35</f>
        <v>150000</v>
      </c>
      <c r="D36" s="18">
        <f t="shared" ref="D36:I36" si="5">D35</f>
        <v>62133.49</v>
      </c>
      <c r="E36" s="35">
        <f t="shared" si="5"/>
        <v>212133.49</v>
      </c>
      <c r="F36" s="18">
        <f t="shared" si="5"/>
        <v>197133.49</v>
      </c>
      <c r="G36" s="35">
        <f t="shared" si="5"/>
        <v>197133.49</v>
      </c>
      <c r="H36" s="18">
        <f t="shared" si="5"/>
        <v>197133.49</v>
      </c>
      <c r="I36" s="35">
        <f t="shared" si="5"/>
        <v>197133.49</v>
      </c>
      <c r="J36" s="13">
        <f t="shared" si="0"/>
        <v>15000</v>
      </c>
      <c r="K36" s="15"/>
    </row>
    <row r="37" spans="1:11" s="3" customFormat="1" x14ac:dyDescent="0.3">
      <c r="A37" s="14">
        <v>5100</v>
      </c>
      <c r="B37" t="s">
        <v>43</v>
      </c>
      <c r="C37" s="20">
        <v>625610</v>
      </c>
      <c r="D37">
        <v>1714440.19</v>
      </c>
      <c r="E37" s="12">
        <f t="shared" si="1"/>
        <v>2340050.19</v>
      </c>
      <c r="F37" s="11">
        <v>2340050.19</v>
      </c>
      <c r="G37" s="20">
        <v>2340050.19</v>
      </c>
      <c r="H37" s="11">
        <v>2340050.19</v>
      </c>
      <c r="I37" s="20">
        <v>2251676.75</v>
      </c>
      <c r="J37" s="13">
        <f t="shared" si="0"/>
        <v>0</v>
      </c>
      <c r="K37" s="1"/>
    </row>
    <row r="38" spans="1:11" s="3" customFormat="1" x14ac:dyDescent="0.3">
      <c r="A38" s="14">
        <v>5200</v>
      </c>
      <c r="B38" t="s">
        <v>44</v>
      </c>
      <c r="C38" s="20">
        <v>55000</v>
      </c>
      <c r="D38">
        <v>1363557.08</v>
      </c>
      <c r="E38" s="12">
        <f t="shared" si="1"/>
        <v>1418557.08</v>
      </c>
      <c r="F38" s="11">
        <v>1418557.08</v>
      </c>
      <c r="G38" s="20">
        <v>1418557.08</v>
      </c>
      <c r="H38" s="11">
        <v>1418557.08</v>
      </c>
      <c r="I38" s="20">
        <v>1418557.08</v>
      </c>
      <c r="J38" s="13">
        <f t="shared" si="0"/>
        <v>0</v>
      </c>
      <c r="K38" s="1"/>
    </row>
    <row r="39" spans="1:11" s="3" customFormat="1" x14ac:dyDescent="0.3">
      <c r="A39" s="14">
        <v>5300</v>
      </c>
      <c r="B39" t="s">
        <v>45</v>
      </c>
      <c r="C39" s="21">
        <v>0</v>
      </c>
      <c r="D39" s="11">
        <v>0</v>
      </c>
      <c r="E39" s="12">
        <f t="shared" si="1"/>
        <v>0</v>
      </c>
      <c r="F39" s="11">
        <v>0</v>
      </c>
      <c r="G39" s="20">
        <v>0</v>
      </c>
      <c r="H39" s="11">
        <v>0</v>
      </c>
      <c r="I39" s="20">
        <v>0</v>
      </c>
      <c r="J39" s="13">
        <f t="shared" si="0"/>
        <v>0</v>
      </c>
      <c r="K39" s="1"/>
    </row>
    <row r="40" spans="1:11" s="3" customFormat="1" x14ac:dyDescent="0.3">
      <c r="A40" s="14">
        <v>5400</v>
      </c>
      <c r="B40" t="s">
        <v>46</v>
      </c>
      <c r="C40" s="21">
        <v>0</v>
      </c>
      <c r="D40" s="11">
        <v>415645.74</v>
      </c>
      <c r="E40" s="12">
        <f t="shared" si="1"/>
        <v>415645.74</v>
      </c>
      <c r="F40" s="11">
        <v>415645.74</v>
      </c>
      <c r="G40" s="20">
        <v>415645.74</v>
      </c>
      <c r="H40" s="11">
        <v>415645.74</v>
      </c>
      <c r="I40" s="20">
        <v>415645.74</v>
      </c>
      <c r="J40" s="13">
        <f t="shared" si="0"/>
        <v>0</v>
      </c>
      <c r="K40" s="1"/>
    </row>
    <row r="41" spans="1:11" s="3" customFormat="1" x14ac:dyDescent="0.3">
      <c r="A41" s="14">
        <v>5600</v>
      </c>
      <c r="B41" t="s">
        <v>47</v>
      </c>
      <c r="C41" s="21">
        <v>0</v>
      </c>
      <c r="D41" s="11">
        <v>1020240.02</v>
      </c>
      <c r="E41" s="12">
        <f t="shared" si="1"/>
        <v>1020240.02</v>
      </c>
      <c r="F41" s="11">
        <v>992960</v>
      </c>
      <c r="G41" s="21">
        <v>992960</v>
      </c>
      <c r="H41">
        <v>992960</v>
      </c>
      <c r="I41" s="21">
        <v>799240</v>
      </c>
      <c r="J41" s="13">
        <f t="shared" si="0"/>
        <v>27280.020000000019</v>
      </c>
      <c r="K41" s="1"/>
    </row>
    <row r="42" spans="1:11" s="3" customFormat="1" x14ac:dyDescent="0.3">
      <c r="A42">
        <v>5900</v>
      </c>
      <c r="B42" t="s">
        <v>48</v>
      </c>
      <c r="C42" s="37">
        <v>0</v>
      </c>
      <c r="D42" s="11">
        <v>2851.04</v>
      </c>
      <c r="E42" s="12">
        <f t="shared" si="1"/>
        <v>2851.04</v>
      </c>
      <c r="F42" s="11">
        <v>2851.04</v>
      </c>
      <c r="G42" s="21">
        <v>2851.04</v>
      </c>
      <c r="H42">
        <v>2851.04</v>
      </c>
      <c r="I42" s="21">
        <v>2851.04</v>
      </c>
      <c r="J42" s="13"/>
      <c r="K42" s="1"/>
    </row>
    <row r="43" spans="1:11" s="19" customFormat="1" x14ac:dyDescent="0.3">
      <c r="A43" s="16">
        <v>5000</v>
      </c>
      <c r="B43" s="17" t="s">
        <v>49</v>
      </c>
      <c r="C43" s="35">
        <f t="shared" ref="C43:I43" si="6">SUM(C37:C42)</f>
        <v>680610</v>
      </c>
      <c r="D43" s="18">
        <f t="shared" si="6"/>
        <v>4516734.0699999994</v>
      </c>
      <c r="E43" s="35">
        <f t="shared" si="6"/>
        <v>5197344.0699999994</v>
      </c>
      <c r="F43" s="18">
        <f t="shared" si="6"/>
        <v>5170064.05</v>
      </c>
      <c r="G43" s="35">
        <f t="shared" si="6"/>
        <v>5170064.05</v>
      </c>
      <c r="H43" s="18">
        <f t="shared" si="6"/>
        <v>5170064.05</v>
      </c>
      <c r="I43" s="35">
        <f t="shared" si="6"/>
        <v>4887970.6100000003</v>
      </c>
      <c r="J43" s="13">
        <f t="shared" si="0"/>
        <v>27280.019999999553</v>
      </c>
      <c r="K43" s="15"/>
    </row>
    <row r="44" spans="1:11" s="3" customFormat="1" x14ac:dyDescent="0.3">
      <c r="A44" s="14">
        <v>6200</v>
      </c>
      <c r="B44" t="s">
        <v>50</v>
      </c>
      <c r="C44" s="21"/>
      <c r="D44" s="11">
        <v>5238958.8600000003</v>
      </c>
      <c r="E44" s="12">
        <f t="shared" si="1"/>
        <v>5238958.8600000003</v>
      </c>
      <c r="F44" s="11">
        <v>5238958.8600000003</v>
      </c>
      <c r="G44" s="20">
        <v>5238958.8600000003</v>
      </c>
      <c r="H44" s="11">
        <v>5238958.8600000003</v>
      </c>
      <c r="I44" s="20">
        <v>5238958.8600000003</v>
      </c>
      <c r="J44" s="13">
        <f t="shared" si="0"/>
        <v>0</v>
      </c>
      <c r="K44" s="1"/>
    </row>
    <row r="45" spans="1:11" s="19" customFormat="1" x14ac:dyDescent="0.3">
      <c r="A45" s="16">
        <v>6000</v>
      </c>
      <c r="B45" s="17" t="s">
        <v>51</v>
      </c>
      <c r="C45" s="22">
        <f>C44</f>
        <v>0</v>
      </c>
      <c r="D45" s="30">
        <f t="shared" ref="D45:I45" si="7">D44</f>
        <v>5238958.8600000003</v>
      </c>
      <c r="E45" s="22">
        <f t="shared" si="7"/>
        <v>5238958.8600000003</v>
      </c>
      <c r="F45" s="30">
        <f t="shared" si="7"/>
        <v>5238958.8600000003</v>
      </c>
      <c r="G45" s="22">
        <f t="shared" si="7"/>
        <v>5238958.8600000003</v>
      </c>
      <c r="H45" s="30">
        <f t="shared" si="7"/>
        <v>5238958.8600000003</v>
      </c>
      <c r="I45" s="22">
        <f t="shared" si="7"/>
        <v>5238958.8600000003</v>
      </c>
      <c r="J45" s="13">
        <f t="shared" si="0"/>
        <v>0</v>
      </c>
      <c r="K45" s="15"/>
    </row>
    <row r="46" spans="1:11" s="3" customFormat="1" x14ac:dyDescent="0.3">
      <c r="A46" s="14">
        <v>7900</v>
      </c>
      <c r="B46" t="s">
        <v>52</v>
      </c>
      <c r="C46" s="20">
        <v>535297.68000000005</v>
      </c>
      <c r="D46" s="11">
        <v>-429430.09</v>
      </c>
      <c r="E46" s="12">
        <f t="shared" si="1"/>
        <v>105867.59000000003</v>
      </c>
      <c r="F46">
        <v>0</v>
      </c>
      <c r="G46" s="21">
        <v>0</v>
      </c>
      <c r="H46">
        <v>0</v>
      </c>
      <c r="I46" s="21">
        <v>0</v>
      </c>
      <c r="J46" s="13">
        <f t="shared" si="0"/>
        <v>105867.59000000003</v>
      </c>
      <c r="K46" s="1"/>
    </row>
    <row r="47" spans="1:11" s="19" customFormat="1" x14ac:dyDescent="0.3">
      <c r="A47" s="23">
        <v>7000</v>
      </c>
      <c r="B47" s="17" t="s">
        <v>53</v>
      </c>
      <c r="C47" s="35">
        <f>C46</f>
        <v>535297.68000000005</v>
      </c>
      <c r="D47" s="18">
        <f t="shared" ref="D47:I47" si="8">D46</f>
        <v>-429430.09</v>
      </c>
      <c r="E47" s="35">
        <f t="shared" si="8"/>
        <v>105867.59000000003</v>
      </c>
      <c r="F47" s="18">
        <f t="shared" si="8"/>
        <v>0</v>
      </c>
      <c r="G47" s="35">
        <f t="shared" si="8"/>
        <v>0</v>
      </c>
      <c r="H47" s="18">
        <f t="shared" si="8"/>
        <v>0</v>
      </c>
      <c r="I47" s="35">
        <f t="shared" si="8"/>
        <v>0</v>
      </c>
      <c r="J47" s="13">
        <f t="shared" si="0"/>
        <v>105867.59000000003</v>
      </c>
      <c r="K47" s="15"/>
    </row>
    <row r="48" spans="1:11" s="19" customFormat="1" ht="12" x14ac:dyDescent="0.25">
      <c r="A48" s="24"/>
      <c r="B48" s="27" t="s">
        <v>54</v>
      </c>
      <c r="C48" s="25">
        <f>C47+C43+C36+C34+C24+C16+C45</f>
        <v>16100487.68</v>
      </c>
      <c r="D48" s="31">
        <f>D47+D43+D36+D34+D24+D16+D45</f>
        <v>28419156.48</v>
      </c>
      <c r="E48" s="25">
        <f>C48+D48</f>
        <v>44519644.159999996</v>
      </c>
      <c r="F48" s="31">
        <f>F47+F45+F43+F36+F34+F24+F16</f>
        <v>39279320.049999997</v>
      </c>
      <c r="G48" s="25">
        <f>G47+G45+G43+G36+G34+G24+G16</f>
        <v>39279320.049999997</v>
      </c>
      <c r="H48" s="31">
        <f>H47+H45+H43+H36+H34+H24+H16</f>
        <v>39279320.049999997</v>
      </c>
      <c r="I48" s="25">
        <f>I47+I45+I43+I36+I34+I24+I16</f>
        <v>38502732.390000001</v>
      </c>
      <c r="J48" s="33">
        <f>J47+J45+J43+J36+J34+J24+J16</f>
        <v>5240324.1100000013</v>
      </c>
      <c r="K48" s="15"/>
    </row>
  </sheetData>
  <mergeCells count="7">
    <mergeCell ref="A1:J1"/>
    <mergeCell ref="A2:J2"/>
    <mergeCell ref="A3:J3"/>
    <mergeCell ref="A7:B9"/>
    <mergeCell ref="C7:I7"/>
    <mergeCell ref="J7:J8"/>
    <mergeCell ref="C5:E5"/>
  </mergeCells>
  <pageMargins left="0.7" right="0.7" top="0.75" bottom="0.75" header="0.3" footer="0.3"/>
  <pageSetup scale="4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2017-07-05T14:56:11Z</dcterms:created>
  <dcterms:modified xsi:type="dcterms:W3CDTF">2017-07-05T15:02:06Z</dcterms:modified>
</cp:coreProperties>
</file>